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50" windowHeight="77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<sst xmlns="http://schemas.openxmlformats.org/spreadsheetml/2006/main" count="22" uniqueCount="22">
  <si>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chi</t>
  </si>
  <si>
    <t>chi-square:</t>
  </si>
  <si>
    <t>deviation</t>
  </si>
  <si>
    <t>error level 0,01 (1%)</t>
  </si>
  <si>
    <t>error level 0,05 (5%)</t>
  </si>
  <si>
    <t>expected</t>
  </si>
  <si>
    <t>general</t>
  </si>
  <si>
    <t>gray fields: fixed, expected ratio</t>
  </si>
  <si>
    <t>green fields: your observed frequencies</t>
  </si>
  <si>
    <t>How to use the table :</t>
  </si>
  <si>
    <t>If chi-square (red field, right side)</t>
  </si>
  <si>
    <t>Index of secondary sex ratio</t>
  </si>
  <si>
    <t>is higher than the threshold value,</t>
  </si>
  <si>
    <t>number of females:</t>
  </si>
  <si>
    <t>number of males:</t>
  </si>
  <si>
    <t>red fields: results</t>
  </si>
  <si>
    <t>sample</t>
  </si>
  <si>
    <t>SSR secondary sex ratio</t>
  </si>
  <si>
    <t>the deviation is statistically significant.</t>
  </si>
  <si>
    <t>threshold values chi-square</t>
  </si>
  <si>
    <t>white fields: intermediate results</t>
  </si>
  <si>
    <t>with cont.corr.: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</si>
</sst>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409]\ #,##0.00"/>
    <numFmt numFmtId="165" formatCode="[$$-409]\ #,##0"/>
    <numFmt numFmtId="166" formatCode="#,##0.0"/>
    <numFmt numFmtId="167" formatCode="0.000"/>
    <numFmt numFmtId="168" formatCode="#,##0.00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2"/>
      <name val="Maven Pro"/>
      <family val="0"/>
    </font>
    <font>
      <b/>
      <sz val="10"/>
      <name val="Maven Pro"/>
      <family val="0"/>
    </font>
    <font>
      <b/>
      <sz val="11"/>
      <name val="Maven Pro"/>
      <family val="0"/>
    </font>
    <font>
      <b/>
      <sz val="14"/>
      <name val="Maven Pro"/>
      <family val="0"/>
    </font>
    <font>
      <b/>
      <i/>
      <sz val="11"/>
      <name val="Maven Pro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>
        <color indexed="11"/>
      </left>
      <right>
        <color indexed="11"/>
      </right>
      <top style="double">
        <color indexed="11"/>
      </top>
      <bottom>
        <color indexed="11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" fontId="0" fillId="0" borderId="0">
      <alignment/>
      <protection/>
    </xf>
    <xf numFmtId="14" fontId="0" fillId="0" borderId="0">
      <alignment/>
      <protection/>
    </xf>
    <xf numFmtId="4" fontId="0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1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8">
    <xf numFmtId="0" fontId="0" fillId="0" borderId="0" xfId="0" applyAlignment="1">
      <alignment/>
    </xf>
    <xf numFmtId="0" fontId="4" fillId="0" borderId="0" xfId="0" applyAlignment="1">
      <alignment/>
    </xf>
    <xf numFmtId="0" fontId="4" fillId="2" borderId="0" xfId="0" applyAlignment="1">
      <alignment/>
    </xf>
    <xf numFmtId="0" fontId="5" fillId="0" borderId="0" xfId="0" applyAlignment="1">
      <alignment/>
    </xf>
    <xf numFmtId="167" fontId="4" fillId="0" borderId="0" xfId="0" applyAlignment="1">
      <alignment/>
    </xf>
    <xf numFmtId="166" fontId="4" fillId="0" borderId="0" xfId="0" applyAlignment="1">
      <alignment/>
    </xf>
    <xf numFmtId="4" fontId="4" fillId="0" borderId="0" xfId="0" applyAlignment="1">
      <alignment/>
    </xf>
    <xf numFmtId="168" fontId="4" fillId="0" borderId="0" xfId="0" applyAlignment="1">
      <alignment/>
    </xf>
    <xf numFmtId="0" fontId="4" fillId="3" borderId="0" xfId="0" applyAlignment="1">
      <alignment/>
    </xf>
    <xf numFmtId="166" fontId="4" fillId="3" borderId="0" xfId="0" applyAlignment="1">
      <alignment/>
    </xf>
    <xf numFmtId="0" fontId="6" fillId="4" borderId="0" xfId="0" applyAlignment="1">
      <alignment/>
    </xf>
    <xf numFmtId="0" fontId="7" fillId="4" borderId="0" xfId="0" applyAlignment="1">
      <alignment/>
    </xf>
    <xf numFmtId="166" fontId="4" fillId="5" borderId="0" xfId="0" applyAlignment="1">
      <alignment/>
    </xf>
    <xf numFmtId="168" fontId="4" fillId="5" borderId="0" xfId="0" applyAlignment="1">
      <alignment/>
    </xf>
    <xf numFmtId="166" fontId="4" fillId="6" borderId="0" xfId="0" applyAlignment="1">
      <alignment/>
    </xf>
    <xf numFmtId="0" fontId="4" fillId="6" borderId="0" xfId="0" applyAlignment="1">
      <alignment/>
    </xf>
    <xf numFmtId="4" fontId="4" fillId="6" borderId="0" xfId="0" applyAlignment="1">
      <alignment/>
    </xf>
    <xf numFmtId="0" fontId="8" fillId="4" borderId="0" xfId="0" applyAlignment="1">
      <alignment/>
    </xf>
  </cellXfs>
  <cellStyles count="11">
    <cellStyle name="Normal" xfId="0"/>
    <cellStyle name="Angeben" xfId="15"/>
    <cellStyle name="Datum" xfId="16"/>
    <cellStyle name="Comma" xfId="17"/>
    <cellStyle name="Gesamt" xfId="18"/>
    <cellStyle name="Komma0" xfId="19"/>
    <cellStyle name="Percent" xfId="20"/>
    <cellStyle name="Titel 1" xfId="21"/>
    <cellStyle name="Titel 2" xfId="22"/>
    <cellStyle name="Currency" xfId="23"/>
    <cellStyle name="Währung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4747"/>
      <rgbColor rgb="00FF7575"/>
      <rgbColor rgb="00000000"/>
      <rgbColor rgb="00FF0000"/>
      <rgbColor rgb="0000FF00"/>
      <rgbColor rgb="00FFFF00"/>
      <rgbColor rgb="00008000"/>
      <rgbColor rgb="00FF4242"/>
      <rgbColor rgb="00FFFFFF"/>
      <rgbColor rgb="00005000"/>
      <rgbColor rgb="00FFFF90"/>
      <rgbColor rgb="00909090"/>
      <rgbColor rgb="00A0A0A0"/>
      <rgbColor rgb="00B7B7B7"/>
      <rgbColor rgb="00B4B4B4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A0A0A0"/>
      <rgbColor rgb="00B7B7B7"/>
      <rgbColor rgb="00B4B4B4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D12" sqref="D12"/>
    </sheetView>
  </sheetViews>
  <sheetFormatPr defaultColWidth="11.421875" defaultRowHeight="12.75"/>
  <cols>
    <col min="1" max="1" width="36.8515625" style="0" customWidth="1"/>
    <col min="2" max="2" width="10.8515625" style="0" customWidth="1"/>
    <col min="3" max="3" width="9.28125" style="0" customWidth="1"/>
    <col min="4" max="4" width="4.421875" style="0" customWidth="1"/>
    <col min="5" max="5" width="11.57421875" style="0" customWidth="1"/>
    <col min="6" max="6" width="20.00390625" style="0" customWidth="1"/>
    <col min="7" max="7" width="14.421875" style="0" customWidth="1"/>
    <col min="8" max="16384" width="9.140625" style="0" customWidth="1"/>
  </cols>
  <sheetData>
    <row r="1" spans="1:7" ht="18">
      <c r="A1" s="11" t="s">
        <v>11</v>
      </c>
      <c r="B1" s="1"/>
      <c r="C1" s="1"/>
      <c r="D1" s="1"/>
      <c r="E1" s="1"/>
      <c r="F1" s="1"/>
      <c r="G1" s="1"/>
    </row>
    <row r="2" spans="1:7" ht="15">
      <c r="A2" s="2"/>
      <c r="B2" s="15" t="s">
        <v>6</v>
      </c>
      <c r="C2" s="8" t="s">
        <v>16</v>
      </c>
      <c r="D2" s="1"/>
      <c r="E2" s="1" t="s">
        <v>5</v>
      </c>
      <c r="F2" s="1" t="s">
        <v>2</v>
      </c>
      <c r="G2" s="1" t="s">
        <v>0</v>
      </c>
    </row>
    <row r="3" spans="1:7" ht="15">
      <c r="A3" s="2" t="s">
        <v>14</v>
      </c>
      <c r="B3" s="16">
        <v>105.55</v>
      </c>
      <c r="C3" s="9">
        <v>12</v>
      </c>
      <c r="D3" s="1"/>
      <c r="E3" s="5">
        <f>(C3+C4)*(B3/(B3+B4))</f>
        <v>8.729506202870347</v>
      </c>
      <c r="F3" s="5">
        <f>(C3-E3)</f>
        <v>3.270493797129653</v>
      </c>
      <c r="G3" s="6">
        <f>(F3*F3)/E3</f>
        <v>1.225284618452593</v>
      </c>
    </row>
    <row r="4" spans="1:7" ht="15">
      <c r="A4" s="2" t="s">
        <v>13</v>
      </c>
      <c r="B4" s="16">
        <v>100</v>
      </c>
      <c r="C4" s="9">
        <v>5</v>
      </c>
      <c r="D4" s="1"/>
      <c r="E4" s="5">
        <f>(C3+C4)*(B4/(B3+B4))</f>
        <v>8.270493797129651</v>
      </c>
      <c r="F4" s="5">
        <f>(C4-E4)</f>
        <v>-3.2704937971296513</v>
      </c>
      <c r="G4" s="6">
        <f>(F4*F4)/E4</f>
        <v>1.2932879147767105</v>
      </c>
    </row>
    <row r="5" spans="1:7" ht="15">
      <c r="A5" s="2"/>
      <c r="B5" s="2"/>
      <c r="C5" s="2"/>
      <c r="D5" s="1"/>
      <c r="E5" s="1"/>
      <c r="F5" s="1"/>
      <c r="G5" s="6"/>
    </row>
    <row r="6" spans="1:7" ht="15">
      <c r="A6" s="2" t="s">
        <v>17</v>
      </c>
      <c r="B6" s="14">
        <f>(B3/B4)*100</f>
        <v>105.54999999999998</v>
      </c>
      <c r="C6" s="12">
        <f>(+C3/C4)*100</f>
        <v>240</v>
      </c>
      <c r="D6" s="1"/>
      <c r="E6" s="1"/>
      <c r="F6" s="1" t="s">
        <v>1</v>
      </c>
      <c r="G6" s="13">
        <f>(G3+G4)</f>
        <v>2.518572533229303</v>
      </c>
    </row>
    <row r="7" spans="1:7" ht="15">
      <c r="A7" s="1"/>
      <c r="B7" s="1"/>
      <c r="C7" s="1"/>
      <c r="D7" s="1"/>
      <c r="E7" s="1"/>
      <c r="F7" s="1" t="s">
        <v>21</v>
      </c>
      <c r="G7" s="7">
        <f>((POWER((ABS(F3)-0.5),2))/E3)+((POWER((ABS(F4)-0.5),2))/E4)</f>
        <v>1.8073496008303844</v>
      </c>
    </row>
    <row r="8" spans="1:7" ht="15">
      <c r="A8" s="17" t="s">
        <v>9</v>
      </c>
      <c r="B8" s="1"/>
      <c r="C8" s="1"/>
      <c r="D8" s="1"/>
      <c r="E8" s="1"/>
      <c r="F8" s="1"/>
      <c r="G8" s="7"/>
    </row>
    <row r="9" spans="1:7" ht="15">
      <c r="A9" s="10" t="s">
        <v>7</v>
      </c>
      <c r="B9" s="1"/>
      <c r="C9" s="1"/>
      <c r="D9" s="1"/>
      <c r="E9" s="1"/>
      <c r="F9" s="1"/>
      <c r="G9" s="4"/>
    </row>
    <row r="10" spans="1:7" ht="15">
      <c r="A10" s="10" t="s">
        <v>8</v>
      </c>
      <c r="B10" s="1"/>
      <c r="C10" s="1"/>
      <c r="D10" s="1"/>
      <c r="E10" s="1"/>
      <c r="F10" s="1"/>
      <c r="G10" s="1"/>
    </row>
    <row r="11" spans="1:7" ht="15">
      <c r="A11" s="10" t="s">
        <v>15</v>
      </c>
      <c r="B11" s="1"/>
      <c r="C11" s="1"/>
      <c r="D11" s="1"/>
      <c r="E11" s="1"/>
      <c r="F11" s="1"/>
      <c r="G11" s="1"/>
    </row>
    <row r="12" spans="1:7" ht="15">
      <c r="A12" s="10" t="s">
        <v>20</v>
      </c>
      <c r="B12" s="1"/>
      <c r="C12" s="1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" t="s">
        <v>19</v>
      </c>
      <c r="B14" s="1"/>
      <c r="C14" s="1"/>
      <c r="D14" s="1"/>
      <c r="E14" s="1"/>
      <c r="F14" s="1"/>
      <c r="G14" s="1"/>
    </row>
    <row r="15" spans="1:7" ht="15">
      <c r="A15" s="1" t="s">
        <v>4</v>
      </c>
      <c r="B15" s="4">
        <f>CHIINV(0.05,1)</f>
        <v>3.841459149489757</v>
      </c>
      <c r="C15" s="1"/>
      <c r="D15" s="1"/>
      <c r="E15" s="1"/>
      <c r="F15" s="1"/>
      <c r="G15" s="1"/>
    </row>
    <row r="16" spans="1:7" ht="15">
      <c r="A16" s="1" t="s">
        <v>3</v>
      </c>
      <c r="B16" s="4">
        <f>CHIINV(0.01,1)</f>
        <v>6.634896711777805</v>
      </c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ht="12.75">
      <c r="A18" s="3" t="s">
        <v>10</v>
      </c>
    </row>
    <row r="19" ht="12.75">
      <c r="A19" s="3" t="s">
        <v>12</v>
      </c>
    </row>
    <row r="20" ht="12.75">
      <c r="A20" s="3" t="s">
        <v>18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Index of secondary sex ratio</dc:title>
  <dc:subject>test, whether deviation from biolocically expected values is significant</dc:subject>
  <dc:creator>Frank Siegmund /Basel</dc:creator>
  <cp:keywords/>
  <dc:description>related to the publication: Siegmund, Frank. 2009. In: Bulletin der Schweizerischen Gesellschaft für Anthropologie 15, p. 5-17.</dc:description>
  <cp:lastModifiedBy>Frank Siegmund</cp:lastModifiedBy>
  <dcterms:modified xsi:type="dcterms:W3CDTF">2012-06-06T10:14:51Z</dcterms:modified>
  <cp:category/>
  <cp:version/>
  <cp:contentType/>
  <cp:contentStatus/>
</cp:coreProperties>
</file>